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4.xml" ContentType="application/vnd.openxmlformats-officedocument.spreadsheetml.worksheet+xml"/>
  <Override PartName="/xl/drawings/drawing2.xml" ContentType="application/vnd.openxmlformats-officedocument.drawing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drawings/drawing3.xml" ContentType="application/vnd.openxmlformats-officedocument.drawing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안내" sheetId="1" state="visible" r:id="rId1"/>
    <sheet xmlns:r="http://schemas.openxmlformats.org/officeDocument/2006/relationships" name="회사정보" sheetId="2" state="visible" r:id="rId2"/>
    <sheet xmlns:r="http://schemas.openxmlformats.org/officeDocument/2006/relationships" name="워크플로우_입력" sheetId="3" state="visible" r:id="rId3"/>
    <sheet xmlns:r="http://schemas.openxmlformats.org/officeDocument/2006/relationships" name="시나리오_비교" sheetId="4" state="visible" r:id="rId4"/>
    <sheet xmlns:r="http://schemas.openxmlformats.org/officeDocument/2006/relationships" name="투자비용" sheetId="5" state="visible" r:id="rId5"/>
    <sheet xmlns:r="http://schemas.openxmlformats.org/officeDocument/2006/relationships" name="1년_3년_효과" sheetId="6" state="visible" r:id="rId6"/>
    <sheet xmlns:r="http://schemas.openxmlformats.org/officeDocument/2006/relationships" name="벤치마크" sheetId="7" state="visible" r:id="rId7"/>
    <sheet xmlns:r="http://schemas.openxmlformats.org/officeDocument/2006/relationships" name="차트_데이터" sheetId="8" state="hidden" r:id="rId8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0.0"/>
    <numFmt numFmtId="165" formatCode="0.00&quot;×&quot;"/>
    <numFmt numFmtId="166" formatCode="0.0&quot;%&quot;"/>
    <numFmt numFmtId="167" formatCode="0.0&quot;개월&quot;"/>
  </numFmts>
  <fonts count="23">
    <font>
      <name val="Calibri"/>
      <family val="2"/>
      <color theme="1"/>
      <sz val="11"/>
      <scheme val="minor"/>
    </font>
    <font>
      <name val="맑은 고딕"/>
      <b val="1"/>
      <color rgb="001E40AF"/>
      <sz val="20"/>
    </font>
    <font>
      <name val="맑은 고딕"/>
      <color rgb="006B7280"/>
      <sz val="11"/>
    </font>
    <font>
      <name val="맑은 고딕"/>
      <b val="1"/>
      <color rgb="001E40AF"/>
      <sz val="14"/>
    </font>
    <font>
      <name val="맑은 고딕"/>
      <b val="1"/>
      <color rgb="001E40AF"/>
      <sz val="11"/>
    </font>
    <font>
      <name val="맑은 고딕"/>
      <i val="1"/>
      <color rgb="006B7280"/>
      <sz val="10"/>
    </font>
    <font>
      <name val="맑은 고딕"/>
      <b val="1"/>
      <sz val="11"/>
    </font>
    <font>
      <name val="맑은 고딕"/>
      <b val="1"/>
      <i val="1"/>
      <color rgb="001E40AF"/>
      <sz val="13"/>
    </font>
    <font>
      <name val="맑은 고딕"/>
      <color rgb="006B7280"/>
      <sz val="10"/>
    </font>
    <font>
      <name val="맑은 고딕"/>
      <b val="1"/>
      <color rgb="001E40AF"/>
      <sz val="16"/>
    </font>
    <font>
      <name val="맑은 고딕"/>
      <b val="1"/>
      <color rgb="001E40AF"/>
      <sz val="12"/>
    </font>
    <font>
      <name val="맑은 고딕"/>
      <b val="1"/>
      <color rgb="00FFFFFF"/>
      <sz val="11"/>
    </font>
    <font>
      <name val="맑은 고딕"/>
      <sz val="10"/>
    </font>
    <font>
      <name val="맑은 고딕"/>
      <b val="1"/>
      <color rgb="00047857"/>
      <sz val="11"/>
    </font>
    <font>
      <name val="맑은 고딕"/>
      <b val="1"/>
      <color rgb="00FFFFFF"/>
      <sz val="12"/>
    </font>
    <font>
      <name val="맑은 고딕"/>
      <b val="1"/>
      <sz val="12"/>
    </font>
    <font>
      <name val="맑은 고딕"/>
      <b val="1"/>
      <color rgb="00047857"/>
      <sz val="12"/>
    </font>
    <font>
      <name val="맑은 고딕"/>
      <b val="1"/>
      <color rgb="00B45309"/>
      <sz val="14"/>
    </font>
    <font>
      <name val="맑은 고딕"/>
      <b val="1"/>
      <color rgb="00B91C1C"/>
      <sz val="11"/>
    </font>
    <font>
      <name val="맑은 고딕"/>
      <b val="1"/>
      <color rgb="00B45309"/>
      <sz val="11"/>
    </font>
    <font>
      <name val="맑은 고딕"/>
      <b val="1"/>
      <color rgb="00047857"/>
      <sz val="14"/>
    </font>
    <font>
      <name val="맑은 고딕"/>
      <i val="1"/>
      <color rgb="006B7280"/>
      <sz val="11"/>
    </font>
    <font>
      <name val="맑은 고딕"/>
      <color theme="1"/>
      <sz val="11"/>
    </font>
  </fonts>
  <fills count="6">
    <fill>
      <patternFill/>
    </fill>
    <fill>
      <patternFill patternType="gray125"/>
    </fill>
    <fill>
      <patternFill patternType="solid">
        <fgColor rgb="00FEF3C7"/>
      </patternFill>
    </fill>
    <fill>
      <patternFill patternType="solid">
        <fgColor rgb="001E40AF"/>
      </patternFill>
    </fill>
    <fill>
      <patternFill patternType="solid">
        <fgColor rgb="00D1FAE5"/>
      </patternFill>
    </fill>
    <fill>
      <patternFill patternType="solid">
        <fgColor rgb="00DBEAFE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5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applyAlignment="1" pivotButton="0" quotePrefix="0" xfId="0">
      <alignment horizontal="center" vertical="center" wrapText="1"/>
    </xf>
    <xf numFmtId="0" fontId="22" fillId="0" borderId="0" applyAlignment="1" pivotButton="0" quotePrefix="0" xfId="0">
      <alignment horizontal="left" vertical="center" wrapText="1"/>
    </xf>
    <xf numFmtId="0" fontId="5" fillId="0" borderId="0" applyAlignment="1" pivotButton="0" quotePrefix="0" xfId="0">
      <alignment horizontal="left" vertical="center" wrapText="1"/>
    </xf>
    <xf numFmtId="0" fontId="4" fillId="0" borderId="1" pivotButton="0" quotePrefix="0" xfId="0"/>
    <xf numFmtId="0" fontId="6" fillId="0" borderId="1" pivotButton="0" quotePrefix="0" xfId="0"/>
    <xf numFmtId="0" fontId="22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7" fillId="0" borderId="0" applyAlignment="1" pivotButton="0" quotePrefix="0" xfId="0">
      <alignment horizontal="center" vertical="center" wrapText="1"/>
    </xf>
    <xf numFmtId="0" fontId="8" fillId="0" borderId="0" applyAlignment="1" pivotButton="0" quotePrefix="0" xfId="0">
      <alignment horizontal="center" vertical="center" wrapText="1"/>
    </xf>
    <xf numFmtId="0" fontId="9" fillId="0" borderId="0" pivotButton="0" quotePrefix="0" xfId="0"/>
    <xf numFmtId="0" fontId="4" fillId="0" borderId="0" applyAlignment="1" pivotButton="0" quotePrefix="0" xfId="0">
      <alignment horizontal="left" vertical="center" wrapText="1"/>
    </xf>
    <xf numFmtId="49" fontId="22" fillId="2" borderId="1" applyAlignment="1" pivotButton="0" quotePrefix="0" xfId="0">
      <alignment horizontal="center" vertical="center" wrapText="1"/>
    </xf>
    <xf numFmtId="3" fontId="22" fillId="2" borderId="1" applyAlignment="1" pivotButton="0" quotePrefix="0" xfId="0">
      <alignment horizontal="center" vertical="center" wrapText="1"/>
    </xf>
    <xf numFmtId="3" fontId="10" fillId="0" borderId="1" applyAlignment="1" pivotButton="0" quotePrefix="0" xfId="0">
      <alignment horizontal="center" vertical="center" wrapText="1"/>
    </xf>
    <xf numFmtId="0" fontId="4" fillId="0" borderId="0" pivotButton="0" quotePrefix="0" xfId="0"/>
    <xf numFmtId="0" fontId="5" fillId="0" borderId="0" pivotButton="0" quotePrefix="0" xfId="0"/>
    <xf numFmtId="0" fontId="11" fillId="3" borderId="1" applyAlignment="1" pivotButton="0" quotePrefix="0" xfId="0">
      <alignment horizontal="center" vertical="center" wrapText="1"/>
    </xf>
    <xf numFmtId="0" fontId="22" fillId="0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left" vertical="center" wrapText="1"/>
    </xf>
    <xf numFmtId="0" fontId="12" fillId="0" borderId="1" applyAlignment="1" pivotButton="0" quotePrefix="0" xfId="0">
      <alignment horizontal="left" vertical="center" wrapText="1"/>
    </xf>
    <xf numFmtId="1" fontId="22" fillId="2" borderId="1" applyAlignment="1" pivotButton="0" quotePrefix="0" xfId="0">
      <alignment horizontal="center" vertical="center" wrapText="1"/>
    </xf>
    <xf numFmtId="164" fontId="22" fillId="2" borderId="1" applyAlignment="1" pivotButton="0" quotePrefix="0" xfId="0">
      <alignment horizontal="center" vertical="center" wrapText="1"/>
    </xf>
    <xf numFmtId="9" fontId="2" fillId="0" borderId="1" applyAlignment="1" pivotButton="0" quotePrefix="0" xfId="0">
      <alignment horizontal="center" vertical="center" wrapText="1"/>
    </xf>
    <xf numFmtId="9" fontId="22" fillId="2" borderId="1" applyAlignment="1" pivotButton="0" quotePrefix="0" xfId="0">
      <alignment horizontal="center" vertical="center" wrapText="1"/>
    </xf>
    <xf numFmtId="3" fontId="22" fillId="0" borderId="1" applyAlignment="1" pivotButton="0" quotePrefix="0" xfId="0">
      <alignment horizontal="center" vertical="center" wrapText="1"/>
    </xf>
    <xf numFmtId="3" fontId="13" fillId="0" borderId="1" applyAlignment="1" pivotButton="0" quotePrefix="0" xfId="0">
      <alignment horizontal="center" vertical="center" wrapText="1"/>
    </xf>
    <xf numFmtId="0" fontId="14" fillId="3" borderId="1" applyAlignment="1" pivotButton="0" quotePrefix="0" xfId="0">
      <alignment horizontal="center" vertical="center" wrapText="1"/>
    </xf>
    <xf numFmtId="3" fontId="15" fillId="2" borderId="1" applyAlignment="1" pivotButton="0" quotePrefix="0" xfId="0">
      <alignment horizontal="center" vertical="center" wrapText="1"/>
    </xf>
    <xf numFmtId="3" fontId="16" fillId="4" borderId="1" applyAlignment="1" pivotButton="0" quotePrefix="0" xfId="0">
      <alignment horizontal="center" vertical="center" wrapText="1"/>
    </xf>
    <xf numFmtId="165" fontId="22" fillId="0" borderId="1" applyAlignment="1" pivotButton="0" quotePrefix="0" xfId="0">
      <alignment horizontal="center" vertical="center" wrapText="1"/>
    </xf>
    <xf numFmtId="0" fontId="22" fillId="2" borderId="1" applyAlignment="1" pivotButton="0" quotePrefix="0" xfId="0">
      <alignment horizontal="center" vertical="center" wrapText="1"/>
    </xf>
    <xf numFmtId="3" fontId="17" fillId="0" borderId="0" pivotButton="0" quotePrefix="0" xfId="0"/>
    <xf numFmtId="3" fontId="4" fillId="2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left" vertical="center" wrapText="1"/>
    </xf>
    <xf numFmtId="0" fontId="11" fillId="3" borderId="1" applyAlignment="1" pivotButton="0" quotePrefix="0" xfId="0">
      <alignment horizontal="left" vertical="center" wrapText="1"/>
    </xf>
    <xf numFmtId="3" fontId="17" fillId="2" borderId="1" applyAlignment="1" pivotButton="0" quotePrefix="0" xfId="0">
      <alignment horizontal="center" vertical="center" wrapText="1"/>
    </xf>
    <xf numFmtId="3" fontId="3" fillId="5" borderId="1" applyAlignment="1" pivotButton="0" quotePrefix="0" xfId="0">
      <alignment horizontal="center" vertical="center" wrapText="1"/>
    </xf>
    <xf numFmtId="0" fontId="13" fillId="0" borderId="1" pivotButton="0" quotePrefix="0" xfId="0"/>
    <xf numFmtId="0" fontId="18" fillId="0" borderId="1" pivotButton="0" quotePrefix="0" xfId="0"/>
    <xf numFmtId="3" fontId="18" fillId="0" borderId="1" applyAlignment="1" pivotButton="0" quotePrefix="0" xfId="0">
      <alignment horizontal="center" vertical="center" wrapText="1"/>
    </xf>
    <xf numFmtId="3" fontId="4" fillId="0" borderId="1" applyAlignment="1" pivotButton="0" quotePrefix="0" xfId="0">
      <alignment horizontal="center" vertical="center" wrapText="1"/>
    </xf>
    <xf numFmtId="3" fontId="19" fillId="2" borderId="1" applyAlignment="1" pivotButton="0" quotePrefix="0" xfId="0">
      <alignment horizontal="center" vertical="center" wrapText="1"/>
    </xf>
    <xf numFmtId="166" fontId="17" fillId="0" borderId="1" pivotButton="0" quotePrefix="0" xfId="0"/>
    <xf numFmtId="166" fontId="20" fillId="0" borderId="1" pivotButton="0" quotePrefix="0" xfId="0"/>
    <xf numFmtId="167" fontId="3" fillId="0" borderId="1" pivotButton="0" quotePrefix="0" xfId="0"/>
    <xf numFmtId="0" fontId="3" fillId="0" borderId="1" pivotButton="0" quotePrefix="0" xfId="0"/>
    <xf numFmtId="0" fontId="19" fillId="0" borderId="1" applyAlignment="1" pivotButton="0" quotePrefix="0" xfId="0">
      <alignment horizontal="center" vertical="center" wrapText="1"/>
    </xf>
    <xf numFmtId="0" fontId="4" fillId="2" borderId="1" pivotButton="0" quotePrefix="0" xfId="0"/>
    <xf numFmtId="166" fontId="17" fillId="2" borderId="1" applyAlignment="1" pivotButton="0" quotePrefix="0" xfId="0">
      <alignment horizontal="center" vertical="center" wrapText="1"/>
    </xf>
    <xf numFmtId="0" fontId="21" fillId="0" borderId="0" pivotButton="0" quotePrefix="0" xfId="0"/>
    <xf numFmtId="0" fontId="22" fillId="0" borderId="0" pivotButton="0" quotePrefix="0" xfId="0"/>
  </cellXfs>
  <cellStyles count="1">
    <cellStyle name="Normal" xfId="0" builtinId="0" hidden="0"/>
  </cellStyles>
  <dxfs count="1">
    <dxf>
      <font>
        <name val="맑은 고딕"/>
        <b val="1"/>
      </font>
      <fill>
        <patternFill patternType="solid">
          <fgColor rgb="00FEF3C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charts/chart1.xml><?xml version="1.0" encoding="utf-8"?>
<chartSpace xmlns="http://schemas.openxmlformats.org/drawingml/2006/chart">
  <style val="11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워크플로우별 연간 절감액 (만원)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'워크플로우_입력'!I4</f>
            </strRef>
          </tx>
          <spPr>
            <a:ln xmlns:a="http://schemas.openxmlformats.org/drawingml/2006/main">
              <a:prstDash val="solid"/>
            </a:ln>
          </spPr>
          <cat>
            <numRef>
              <f>'워크플로우_입력'!$B$5:$B$14</f>
            </numRef>
          </cat>
          <val>
            <numRef>
              <f>'워크플로우_입력'!$I$5:$I$14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절감액 (만원)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워크플로우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style val="12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시나리오별 연간 절감액 (만원)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'시나리오_비교'!C3</f>
            </strRef>
          </tx>
          <spPr>
            <a:ln xmlns:a="http://schemas.openxmlformats.org/drawingml/2006/main">
              <a:prstDash val="solid"/>
            </a:ln>
          </spPr>
          <cat>
            <numRef>
              <f>'시나리오_비교'!$A$4:$A$6</f>
            </numRef>
          </cat>
          <val>
            <numRef>
              <f>'시나리오_비교'!$C$4:$C$6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만원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3.xml><?xml version="1.0" encoding="utf-8"?>
<chartSpace xmlns="http://schemas.openxmlformats.org/drawingml/2006/chart">
  <style val="13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3년 누적 순효과 (만원)</a:t>
            </a:r>
          </a:p>
        </rich>
      </tx>
    </title>
    <plotArea>
      <barChart>
        <barDir val="col"/>
        <grouping val="clustered"/>
        <ser>
          <idx val="0"/>
          <order val="0"/>
          <spPr>
            <a:ln xmlns:a="http://schemas.openxmlformats.org/drawingml/2006/main">
              <a:prstDash val="solid"/>
            </a:ln>
          </spPr>
          <cat>
            <numRef>
              <f>'1년_3년_효과'!$B$3:$D$3</f>
            </numRef>
          </cat>
          <val>
            <numRef>
              <f>'1년_3년_효과'!$B$7</f>
            </numRef>
          </val>
        </ser>
        <ser>
          <idx val="1"/>
          <order val="1"/>
          <spPr>
            <a:ln xmlns:a="http://schemas.openxmlformats.org/drawingml/2006/main">
              <a:prstDash val="solid"/>
            </a:ln>
          </spPr>
          <cat>
            <numRef>
              <f>'1년_3년_효과'!$B$3:$D$3</f>
            </numRef>
          </cat>
          <val>
            <numRef>
              <f>'1년_3년_효과'!$C$7</f>
            </numRef>
          </val>
        </ser>
        <ser>
          <idx val="2"/>
          <order val="2"/>
          <spPr>
            <a:ln xmlns:a="http://schemas.openxmlformats.org/drawingml/2006/main">
              <a:prstDash val="solid"/>
            </a:ln>
          </spPr>
          <cat>
            <numRef>
              <f>'1년_3년_효과'!$B$3:$D$3</f>
            </numRef>
          </cat>
          <val>
            <numRef>
              <f>'1년_3년_효과'!$D$7</f>
            </numRef>
          </val>
        </ser>
        <dLbls>
          <showVal val="1"/>
        </dLbls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만원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_rels/drawing2.xml.rels><Relationships xmlns="http://schemas.openxmlformats.org/package/2006/relationships"><Relationship Type="http://schemas.openxmlformats.org/officeDocument/2006/relationships/chart" Target="/xl/charts/chart2.xml" Id="rId1"/></Relationships>
</file>

<file path=xl/drawings/_rels/drawing3.xml.rels><Relationships xmlns="http://schemas.openxmlformats.org/package/2006/relationships"><Relationship Type="http://schemas.openxmlformats.org/officeDocument/2006/relationships/chart" Target="/xl/charts/chart3.xml" Id="rId1"/></Relationships>
</file>

<file path=xl/drawings/drawing1.xml><?xml version="1.0" encoding="utf-8"?>
<wsDr xmlns="http://schemas.openxmlformats.org/drawingml/2006/spreadsheetDrawing">
  <oneCellAnchor>
    <from>
      <col>10</col>
      <colOff>0</colOff>
      <row>3</row>
      <rowOff>0</rowOff>
    </from>
    <ext cx="7920000" cy="43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2.xml><?xml version="1.0" encoding="utf-8"?>
<wsDr xmlns="http://schemas.openxmlformats.org/drawingml/2006/spreadsheetDrawing">
  <oneCellAnchor>
    <from>
      <col>6</col>
      <colOff>0</colOff>
      <row>2</row>
      <rowOff>0</rowOff>
    </from>
    <ext cx="6480000" cy="36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3.xml><?xml version="1.0" encoding="utf-8"?>
<wsDr xmlns="http://schemas.openxmlformats.org/drawingml/2006/spreadsheetDrawing">
  <oneCellAnchor>
    <from>
      <col>6</col>
      <colOff>0</colOff>
      <row>2</row>
      <rowOff>0</rowOff>
    </from>
    <ext cx="6480000" cy="36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6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sheet1.xml><?xml version="1.0" encoding="utf-8"?>
<worksheet xmlns="http://schemas.openxmlformats.org/spreadsheetml/2006/main">
  <sheetPr>
    <tabColor rgb="006B7280"/>
    <outlinePr summaryBelow="1" summaryRight="1"/>
    <pageSetUpPr/>
  </sheetPr>
  <dimension ref="A1:F20"/>
  <sheetViews>
    <sheetView workbookViewId="0">
      <selection activeCell="A1" sqref="A1"/>
    </sheetView>
  </sheetViews>
  <sheetFormatPr baseColWidth="8" defaultRowHeight="15"/>
  <cols>
    <col width="14" customWidth="1" min="1" max="1"/>
    <col width="22" customWidth="1" min="2" max="2"/>
    <col width="24" customWidth="1" min="3" max="3"/>
    <col width="18" customWidth="1" min="4" max="4"/>
    <col width="22" customWidth="1" min="5" max="5"/>
    <col width="14" customWidth="1" min="6" max="6"/>
  </cols>
  <sheetData>
    <row r="1" ht="36" customHeight="1">
      <c r="A1" s="1" t="inlineStr">
        <is>
          <t>ITCL AI 조직 전환 ROI 계산기 (4-Tier Effect Model)</t>
        </is>
      </c>
    </row>
    <row r="2">
      <c r="A2" s="2" t="inlineStr">
        <is>
          <t>Microsoft Frontier Firm + BNY/Eaton/MS Cloud SC 벤치마크 기반 한국 기업 ROI 모델</t>
        </is>
      </c>
    </row>
    <row r="3"/>
    <row r="4">
      <c r="A4" s="3" t="inlineStr">
        <is>
          <t>사용 방법 (How to Use)</t>
        </is>
      </c>
    </row>
    <row r="5">
      <c r="A5" s="4" t="inlineStr">
        <is>
          <t>1</t>
        </is>
      </c>
      <c r="B5" s="5" t="inlineStr">
        <is>
          <t>회사정보 시트 — 회사명·산업·직원 수·평균 인건비 입력</t>
        </is>
      </c>
      <c r="E5" s="6" t="inlineStr">
        <is>
          <t>Enter company name, industry, headcount, average salary in '회사정보'</t>
        </is>
      </c>
    </row>
    <row r="6">
      <c r="A6" s="4" t="inlineStr">
        <is>
          <t>2</t>
        </is>
      </c>
      <c r="B6" s="5" t="inlineStr">
        <is>
          <t>워크플로우_입력 시트 — 적용할 워크플로우 선택(1) + 주간 시간·절감률 조정</t>
        </is>
      </c>
      <c r="E6" s="6" t="inlineStr">
        <is>
          <t>In '워크플로우_입력', mark 적용 여부=1 and tune weekly hours / reduction %</t>
        </is>
      </c>
    </row>
    <row r="7">
      <c r="A7" s="4" t="inlineStr">
        <is>
          <t>3</t>
        </is>
      </c>
      <c r="B7" s="5" t="inlineStr">
        <is>
          <t>시나리오_비교 시트 — 보수/표준/공격 3안 자동 비교</t>
        </is>
      </c>
      <c r="E7" s="6" t="inlineStr">
        <is>
          <t>Open '시나리오_비교' for conservative/standard/aggressive auto-comparison</t>
        </is>
      </c>
    </row>
    <row r="8">
      <c r="A8" s="4" t="inlineStr">
        <is>
          <t>4</t>
        </is>
      </c>
      <c r="B8" s="5" t="inlineStr">
        <is>
          <t>투자비용 시트 — 라이선스·컨설팅·변화관리·인프라 비용 입력</t>
        </is>
      </c>
      <c r="E8" s="6" t="inlineStr">
        <is>
          <t>Enter license, consulting, change-mgmt, infra cost in '투자비용'</t>
        </is>
      </c>
    </row>
    <row r="9">
      <c r="A9" s="4" t="inlineStr">
        <is>
          <t>5</t>
        </is>
      </c>
      <c r="B9" s="5" t="inlineStr">
        <is>
          <t>1년_3년_효과 + 벤치마크 시트에서 ROI%, Payback, 동종업계 비교 확인</t>
        </is>
      </c>
      <c r="E9" s="6" t="inlineStr">
        <is>
          <t>View ROI%, payback, peer benchmarks in '1년_3년_효과' and '벤치마크'</t>
        </is>
      </c>
    </row>
    <row r="10"/>
    <row r="11">
      <c r="A11" s="3" t="inlineStr">
        <is>
          <t>4계층 효과 모델 (4-Tier Effect Model)</t>
        </is>
      </c>
    </row>
    <row r="12" ht="32" customHeight="1">
      <c r="A12" s="7" t="inlineStr">
        <is>
          <t>Tier 1 — Time</t>
        </is>
      </c>
      <c r="B12" s="8" t="inlineStr">
        <is>
          <t>시간 절감</t>
        </is>
      </c>
      <c r="C12" s="9" t="inlineStr">
        <is>
          <t>주당 시간×절감률×인건비 — 가장 측정 쉬움. MS Cloud SC 32,200h 사례.</t>
        </is>
      </c>
      <c r="D12" s="10" t="n"/>
      <c r="E12" s="10" t="n"/>
      <c r="F12" s="10" t="n"/>
    </row>
    <row r="13" ht="32" customHeight="1">
      <c r="A13" s="7" t="inlineStr">
        <is>
          <t>Tier 2 — Quality</t>
        </is>
      </c>
      <c r="B13" s="8" t="inlineStr">
        <is>
          <t>품질 향상</t>
        </is>
      </c>
      <c r="C13" s="9" t="inlineStr">
        <is>
          <t>오류율↓·고객만족↑·재작업↓ — 정량화 어렵지만 효과 큼. Eaton 365×, BNY 80%↓.</t>
        </is>
      </c>
      <c r="D13" s="10" t="n"/>
      <c r="E13" s="10" t="n"/>
      <c r="F13" s="10" t="n"/>
    </row>
    <row r="14" ht="32" customHeight="1">
      <c r="A14" s="7" t="inlineStr">
        <is>
          <t>Tier 3 — Capacity</t>
        </is>
      </c>
      <c r="B14" s="8" t="inlineStr">
        <is>
          <t>역량 확대</t>
        </is>
      </c>
      <c r="C14" s="9" t="inlineStr">
        <is>
          <t>동일 인력으로 더 많은 일 — Levi's 1,100 SOPs/1day, Ramp 30,000h.</t>
        </is>
      </c>
      <c r="D14" s="10" t="n"/>
      <c r="E14" s="10" t="n"/>
      <c r="F14" s="10" t="n"/>
    </row>
    <row r="15" ht="32" customHeight="1">
      <c r="A15" s="7" t="inlineStr">
        <is>
          <t>Tier 4 — Strategic</t>
        </is>
      </c>
      <c r="B15" s="8" t="inlineStr">
        <is>
          <t>전략적 효과</t>
        </is>
      </c>
      <c r="C15" s="9" t="inlineStr">
        <is>
          <t>신사업·경쟁우위·고객가치 — Frontier Firm으로의 전환 자체가 효과.</t>
        </is>
      </c>
      <c r="D15" s="10" t="n"/>
      <c r="E15" s="10" t="n"/>
      <c r="F15" s="10" t="n"/>
    </row>
    <row r="16"/>
    <row r="17"/>
    <row r="18">
      <c r="A18" s="11" t="inlineStr">
        <is>
          <t>"AI는 써본 만큼 보입니다 — 그리고 ROI는 측정한 만큼 입증됩니다"</t>
        </is>
      </c>
    </row>
    <row r="19"/>
    <row r="20">
      <c r="A20" s="12" t="inlineStr">
        <is>
          <t>발행: ITCL (IT커뮤니케이션연구소) · v1.0 · 2026-05-10</t>
        </is>
      </c>
    </row>
  </sheetData>
  <mergeCells count="19">
    <mergeCell ref="B8:D8"/>
    <mergeCell ref="E5:F5"/>
    <mergeCell ref="A18:F18"/>
    <mergeCell ref="E8:F8"/>
    <mergeCell ref="C13:F13"/>
    <mergeCell ref="A2:F2"/>
    <mergeCell ref="B9:D9"/>
    <mergeCell ref="C15:F15"/>
    <mergeCell ref="A20:F20"/>
    <mergeCell ref="E9:F9"/>
    <mergeCell ref="B6:D6"/>
    <mergeCell ref="C14:F14"/>
    <mergeCell ref="B5:D5"/>
    <mergeCell ref="E6:F6"/>
    <mergeCell ref="B7:D7"/>
    <mergeCell ref="A11:F11"/>
    <mergeCell ref="E7:F7"/>
    <mergeCell ref="A1:F1"/>
    <mergeCell ref="C12:F1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B45309"/>
    <outlinePr summaryBelow="1" summaryRight="1"/>
    <pageSetUpPr/>
  </sheetPr>
  <dimension ref="A1:D9"/>
  <sheetViews>
    <sheetView workbookViewId="0">
      <selection activeCell="A1" sqref="A1"/>
    </sheetView>
  </sheetViews>
  <sheetFormatPr baseColWidth="8" defaultRowHeight="15"/>
  <cols>
    <col width="30" customWidth="1" min="1" max="1"/>
    <col width="28" customWidth="1" min="2" max="2"/>
    <col width="14" customWidth="1" min="3" max="3"/>
    <col width="14" customWidth="1" min="4" max="4"/>
  </cols>
  <sheetData>
    <row r="1">
      <c r="A1" s="13" t="inlineStr">
        <is>
          <t>회사 기본 정보 (User Inputs — Yellow Cells)</t>
        </is>
      </c>
    </row>
    <row r="2"/>
    <row r="3">
      <c r="A3" s="14" t="inlineStr">
        <is>
          <t>회사명</t>
        </is>
      </c>
      <c r="B3" s="15" t="inlineStr">
        <is>
          <t>예: (주)아이티커뮤니케이션연구소</t>
        </is>
      </c>
    </row>
    <row r="4">
      <c r="A4" s="14" t="inlineStr">
        <is>
          <t>산업</t>
        </is>
      </c>
      <c r="B4" s="15" t="inlineStr">
        <is>
          <t>제조</t>
        </is>
      </c>
    </row>
    <row r="5">
      <c r="A5" s="14" t="inlineStr">
        <is>
          <t>직원 수 (명)</t>
        </is>
      </c>
      <c r="B5" s="16" t="n">
        <v>500</v>
      </c>
    </row>
    <row r="6">
      <c r="A6" s="14" t="inlineStr">
        <is>
          <t>평균 인건비 (연, 만원)</t>
        </is>
      </c>
      <c r="B6" s="16" t="n">
        <v>6500</v>
      </c>
    </row>
    <row r="7">
      <c r="A7" s="14" t="inlineStr">
        <is>
          <t>시간당 인건비 (자동, 원)</t>
        </is>
      </c>
      <c r="B7" s="17">
        <f>ROUND(B6*10000/2080,0)</f>
        <v/>
      </c>
    </row>
    <row r="8">
      <c r="A8" s="18" t="inlineStr">
        <is>
          <t>연간 근무주</t>
        </is>
      </c>
      <c r="B8" s="16" t="n">
        <v>52</v>
      </c>
    </row>
    <row r="9">
      <c r="A9" s="18" t="inlineStr">
        <is>
          <t>주당 근무시간</t>
        </is>
      </c>
      <c r="B9" s="16" t="n">
        <v>40</v>
      </c>
    </row>
  </sheetData>
  <mergeCells count="1">
    <mergeCell ref="A1:D1"/>
  </mergeCells>
  <dataValidations count="1">
    <dataValidation sqref="B4" showDropDown="0" showInputMessage="0" showErrorMessage="0" allowBlank="0" type="list">
      <formula1>"제조,금융,IT,공공,유통,기타"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1E40AF"/>
    <outlinePr summaryBelow="1" summaryRight="1"/>
    <pageSetUpPr/>
  </sheetPr>
  <dimension ref="A1:I15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" customWidth="1" min="1" max="1"/>
    <col width="22" customWidth="1" min="2" max="2"/>
    <col width="36" customWidth="1" min="3" max="3"/>
    <col width="14" customWidth="1" min="4" max="4"/>
    <col width="14" customWidth="1" min="5" max="5"/>
    <col width="14" customWidth="1" min="6" max="6"/>
    <col width="14" customWidth="1" min="7" max="7"/>
    <col width="18" customWidth="1" min="8" max="8"/>
    <col width="18" customWidth="1" min="9" max="9"/>
  </cols>
  <sheetData>
    <row r="1">
      <c r="A1" s="13" t="inlineStr">
        <is>
          <t>워크플로우별 절감 효과 입력</t>
        </is>
      </c>
    </row>
    <row r="2">
      <c r="A2" s="19" t="inlineStr">
        <is>
          <t>노란색 셀(적용 여부, 주당 시간, 사용자 절감률)을 조정하면 자동 계산됩니다.</t>
        </is>
      </c>
    </row>
    <row r="3"/>
    <row r="4" ht="36" customHeight="1">
      <c r="A4" s="20" t="inlineStr">
        <is>
          <t>#</t>
        </is>
      </c>
      <c r="B4" s="20" t="inlineStr">
        <is>
          <t>워크플로우</t>
        </is>
      </c>
      <c r="C4" s="20" t="inlineStr">
        <is>
          <t>설명</t>
        </is>
      </c>
      <c r="D4" s="20" t="inlineStr">
        <is>
          <t>적용 여부 (1/0)</t>
        </is>
      </c>
      <c r="E4" s="20" t="inlineStr">
        <is>
          <t>주당 시간/인</t>
        </is>
      </c>
      <c r="F4" s="20" t="inlineStr">
        <is>
          <t>기본 절감률(%)</t>
        </is>
      </c>
      <c r="G4" s="20" t="inlineStr">
        <is>
          <t>사용자 절감률(%)</t>
        </is>
      </c>
      <c r="H4" s="20" t="inlineStr">
        <is>
          <t>절감 시간/년/인 (시간)</t>
        </is>
      </c>
      <c r="I4" s="20" t="inlineStr">
        <is>
          <t>절감 금액/년 (만원)</t>
        </is>
      </c>
    </row>
    <row r="5" ht="32" customHeight="1">
      <c r="A5" s="21" t="n">
        <v>1</v>
      </c>
      <c r="B5" s="22" t="inlineStr">
        <is>
          <t>고객 응대 (CS)</t>
        </is>
      </c>
      <c r="C5" s="23" t="inlineStr">
        <is>
          <t>1차 문의 분류·답변 초안 작성. MS CS +11.5% 효율.</t>
        </is>
      </c>
      <c r="D5" s="24" t="n">
        <v>1</v>
      </c>
      <c r="E5" s="25" t="n">
        <v>8</v>
      </c>
      <c r="F5" s="26" t="n">
        <v>0.4</v>
      </c>
      <c r="G5" s="27" t="n">
        <v>0.4</v>
      </c>
      <c r="H5" s="28">
        <f>D5*E5*회사정보!$B$8*G5</f>
        <v/>
      </c>
      <c r="I5" s="29">
        <f>H5*회사정보!$B$7/10000*회사정보!$B$5</f>
        <v/>
      </c>
    </row>
    <row r="6" ht="32" customHeight="1">
      <c r="A6" s="21" t="n">
        <v>2</v>
      </c>
      <c r="B6" s="22" t="inlineStr">
        <is>
          <t>문서 작성·요약</t>
        </is>
      </c>
      <c r="C6" s="23" t="inlineStr">
        <is>
          <t>보고서·제안서·회의록 자동화. Copilot 메모 4배 가속.</t>
        </is>
      </c>
      <c r="D6" s="24" t="n">
        <v>1</v>
      </c>
      <c r="E6" s="25" t="n">
        <v>10</v>
      </c>
      <c r="F6" s="26" t="n">
        <v>0.35</v>
      </c>
      <c r="G6" s="27" t="n">
        <v>0.35</v>
      </c>
      <c r="H6" s="28">
        <f>D6*E6*회사정보!$B$8*G6</f>
        <v/>
      </c>
      <c r="I6" s="29">
        <f>H6*회사정보!$B$7/10000*회사정보!$B$5</f>
        <v/>
      </c>
    </row>
    <row r="7" ht="32" customHeight="1">
      <c r="A7" s="21" t="n">
        <v>3</v>
      </c>
      <c r="B7" s="22" t="inlineStr">
        <is>
          <t>영업 보고</t>
        </is>
      </c>
      <c r="C7" s="23" t="inlineStr">
        <is>
          <t>MS 사례: 영업사원 주 90분 절감, 수주율 +20%.</t>
        </is>
      </c>
      <c r="D7" s="24" t="n">
        <v>1</v>
      </c>
      <c r="E7" s="25" t="n">
        <v>7</v>
      </c>
      <c r="F7" s="26" t="n">
        <v>0.45</v>
      </c>
      <c r="G7" s="27" t="n">
        <v>0.45</v>
      </c>
      <c r="H7" s="28">
        <f>D7*E7*회사정보!$B$8*G7</f>
        <v/>
      </c>
      <c r="I7" s="29">
        <f>H7*회사정보!$B$7/10000*회사정보!$B$5</f>
        <v/>
      </c>
    </row>
    <row r="8" ht="32" customHeight="1">
      <c r="A8" s="21" t="n">
        <v>4</v>
      </c>
      <c r="B8" s="22" t="inlineStr">
        <is>
          <t>데이터 분석</t>
        </is>
      </c>
      <c r="C8" s="23" t="inlineStr">
        <is>
          <t>엑셀·BI·리포팅 자동화. 분석 시간 30% 단축.</t>
        </is>
      </c>
      <c r="D8" s="24" t="n">
        <v>1</v>
      </c>
      <c r="E8" s="25" t="n">
        <v>6</v>
      </c>
      <c r="F8" s="26" t="n">
        <v>0.3</v>
      </c>
      <c r="G8" s="27" t="n">
        <v>0.3</v>
      </c>
      <c r="H8" s="28">
        <f>D8*E8*회사정보!$B$8*G8</f>
        <v/>
      </c>
      <c r="I8" s="29">
        <f>H8*회사정보!$B$7/10000*회사정보!$B$5</f>
        <v/>
      </c>
    </row>
    <row r="9" ht="32" customHeight="1">
      <c r="A9" s="21" t="n">
        <v>5</v>
      </c>
      <c r="B9" s="22" t="inlineStr">
        <is>
          <t>IT 헬프데스크</t>
        </is>
      </c>
      <c r="C9" s="23" t="inlineStr">
        <is>
          <t>MS IT 자조 성공률 +36%. 1차 문의 50% 감소.</t>
        </is>
      </c>
      <c r="D9" s="24" t="n">
        <v>1</v>
      </c>
      <c r="E9" s="25" t="n">
        <v>5</v>
      </c>
      <c r="F9" s="26" t="n">
        <v>0.5</v>
      </c>
      <c r="G9" s="27" t="n">
        <v>0.5</v>
      </c>
      <c r="H9" s="28">
        <f>D9*E9*회사정보!$B$8*G9</f>
        <v/>
      </c>
      <c r="I9" s="29">
        <f>H9*회사정보!$B$7/10000*회사정보!$B$5</f>
        <v/>
      </c>
    </row>
    <row r="10" ht="32" customHeight="1">
      <c r="A10" s="21" t="n">
        <v>6</v>
      </c>
      <c r="B10" s="22" t="inlineStr">
        <is>
          <t>컴플라이언스·법무</t>
        </is>
      </c>
      <c r="C10" s="23" t="inlineStr">
        <is>
          <t>MS Legal 32% 가속. Clifford Chance 90% 도입.</t>
        </is>
      </c>
      <c r="D10" s="24" t="n">
        <v>1</v>
      </c>
      <c r="E10" s="25" t="n">
        <v>4</v>
      </c>
      <c r="F10" s="26" t="n">
        <v>0.32</v>
      </c>
      <c r="G10" s="27" t="n">
        <v>0.32</v>
      </c>
      <c r="H10" s="28">
        <f>D10*E10*회사정보!$B$8*G10</f>
        <v/>
      </c>
      <c r="I10" s="29">
        <f>H10*회사정보!$B$7/10000*회사정보!$B$5</f>
        <v/>
      </c>
    </row>
    <row r="11" ht="32" customHeight="1">
      <c r="A11" s="21" t="n">
        <v>7</v>
      </c>
      <c r="B11" s="22" t="inlineStr">
        <is>
          <t>회의 운영</t>
        </is>
      </c>
      <c r="C11" s="23" t="inlineStr">
        <is>
          <t>회의록·요약·후속 작업 4배 가속.</t>
        </is>
      </c>
      <c r="D11" s="24" t="n">
        <v>1</v>
      </c>
      <c r="E11" s="25" t="n">
        <v>5</v>
      </c>
      <c r="F11" s="26" t="n">
        <v>0.4</v>
      </c>
      <c r="G11" s="27" t="n">
        <v>0.4</v>
      </c>
      <c r="H11" s="28">
        <f>D11*E11*회사정보!$B$8*G11</f>
        <v/>
      </c>
      <c r="I11" s="29">
        <f>H11*회사정보!$B$7/10000*회사정보!$B$5</f>
        <v/>
      </c>
    </row>
    <row r="12" ht="32" customHeight="1">
      <c r="A12" s="21" t="n">
        <v>8</v>
      </c>
      <c r="B12" s="22" t="inlineStr">
        <is>
          <t>R&amp;D · 제품 설계</t>
        </is>
      </c>
      <c r="C12" s="23" t="inlineStr">
        <is>
          <t>Eaton 설계 시간 40%+ 단축.</t>
        </is>
      </c>
      <c r="D12" s="24" t="n">
        <v>1</v>
      </c>
      <c r="E12" s="25" t="n">
        <v>6</v>
      </c>
      <c r="F12" s="26" t="n">
        <v>0.4</v>
      </c>
      <c r="G12" s="27" t="n">
        <v>0.4</v>
      </c>
      <c r="H12" s="28">
        <f>D12*E12*회사정보!$B$8*G12</f>
        <v/>
      </c>
      <c r="I12" s="29">
        <f>H12*회사정보!$B$7/10000*회사정보!$B$5</f>
        <v/>
      </c>
    </row>
    <row r="13" ht="32" customHeight="1">
      <c r="A13" s="21" t="n">
        <v>9</v>
      </c>
      <c r="B13" s="22" t="inlineStr">
        <is>
          <t>마케팅 콘텐츠</t>
        </is>
      </c>
      <c r="C13" s="23" t="inlineStr">
        <is>
          <t>MS 마케팅 12주→3주 (4배 가속).</t>
        </is>
      </c>
      <c r="D13" s="24" t="n">
        <v>1</v>
      </c>
      <c r="E13" s="25" t="n">
        <v>6</v>
      </c>
      <c r="F13" s="26" t="n">
        <v>0.45</v>
      </c>
      <c r="G13" s="27" t="n">
        <v>0.45</v>
      </c>
      <c r="H13" s="28">
        <f>D13*E13*회사정보!$B$8*G13</f>
        <v/>
      </c>
      <c r="I13" s="29">
        <f>H13*회사정보!$B$7/10000*회사정보!$B$5</f>
        <v/>
      </c>
    </row>
    <row r="14" ht="32" customHeight="1">
      <c r="A14" s="21" t="n">
        <v>10</v>
      </c>
      <c r="B14" s="22" t="inlineStr">
        <is>
          <t>인사·채용</t>
        </is>
      </c>
      <c r="C14" s="23" t="inlineStr">
        <is>
          <t>채용 공고·인터뷰 요약·온보딩 자료 자동화.</t>
        </is>
      </c>
      <c r="D14" s="24" t="n">
        <v>1</v>
      </c>
      <c r="E14" s="25" t="n">
        <v>4</v>
      </c>
      <c r="F14" s="26" t="n">
        <v>0.3</v>
      </c>
      <c r="G14" s="27" t="n">
        <v>0.3</v>
      </c>
      <c r="H14" s="28">
        <f>D14*E14*회사정보!$B$8*G14</f>
        <v/>
      </c>
      <c r="I14" s="29">
        <f>H14*회사정보!$B$7/10000*회사정보!$B$5</f>
        <v/>
      </c>
    </row>
    <row r="15">
      <c r="A15" s="10" t="n"/>
      <c r="B15" s="30" t="inlineStr">
        <is>
          <t>합계</t>
        </is>
      </c>
      <c r="C15" s="10" t="n"/>
      <c r="D15" s="10" t="n"/>
      <c r="E15" s="10" t="n"/>
      <c r="F15" s="10" t="n"/>
      <c r="G15" s="10" t="n"/>
      <c r="H15" s="31">
        <f>SUM(H5:H14)</f>
        <v/>
      </c>
      <c r="I15" s="32">
        <f>SUM(I5:I14)</f>
        <v/>
      </c>
    </row>
  </sheetData>
  <mergeCells count="2">
    <mergeCell ref="A1:I1"/>
    <mergeCell ref="A2:I2"/>
  </mergeCells>
  <dataValidations count="1">
    <dataValidation sqref="D5:D14" showDropDown="0" showInputMessage="0" showErrorMessage="0" allowBlank="0" type="list">
      <formula1>"0,1"</formula1>
    </dataValidation>
  </dataValidations>
  <pageMargins left="0.75" right="0.75" top="1" bottom="1" header="0.5" footer="0.5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tabColor rgb="00C2410C"/>
    <outlinePr summaryBelow="1" summaryRight="1"/>
    <pageSetUpPr/>
  </sheetPr>
  <dimension ref="A1:E9"/>
  <sheetViews>
    <sheetView workbookViewId="0">
      <selection activeCell="A1" sqref="A1"/>
    </sheetView>
  </sheetViews>
  <sheetFormatPr baseColWidth="8" defaultRowHeight="15"/>
  <cols>
    <col width="28" customWidth="1" min="1" max="1"/>
    <col width="14" customWidth="1" min="2" max="2"/>
    <col width="18" customWidth="1" min="3" max="3"/>
    <col width="18" customWidth="1" min="4" max="4"/>
    <col width="14" customWidth="1" min="5" max="5"/>
  </cols>
  <sheetData>
    <row r="1">
      <c r="A1" s="13" t="inlineStr">
        <is>
          <t>시나리오 비교 (Conservative / Standard / Aggressive)</t>
        </is>
      </c>
    </row>
    <row r="2"/>
    <row r="3">
      <c r="A3" s="20" t="inlineStr">
        <is>
          <t>시나리오</t>
        </is>
      </c>
      <c r="B3" s="20" t="inlineStr">
        <is>
          <t>절감률 배수</t>
        </is>
      </c>
      <c r="C3" s="20" t="inlineStr">
        <is>
          <t>1년 절감(만원)</t>
        </is>
      </c>
      <c r="D3" s="20" t="inlineStr">
        <is>
          <t>3년 누적(만원)</t>
        </is>
      </c>
      <c r="E3" s="20" t="inlineStr">
        <is>
          <t>선택</t>
        </is>
      </c>
    </row>
    <row r="4">
      <c r="A4" s="22" t="inlineStr">
        <is>
          <t>보수 (Conservative)</t>
        </is>
      </c>
      <c r="B4" s="33" t="n">
        <v>0.6</v>
      </c>
      <c r="C4" s="29">
        <f>워크플로우_입력!I15*0.6</f>
        <v/>
      </c>
      <c r="D4" s="29">
        <f>C4*3</f>
        <v/>
      </c>
      <c r="E4" s="34" t="inlineStr"/>
    </row>
    <row r="5">
      <c r="A5" s="22" t="inlineStr">
        <is>
          <t>표준 (Standard)</t>
        </is>
      </c>
      <c r="B5" s="33" t="n">
        <v>1</v>
      </c>
      <c r="C5" s="29">
        <f>워크플로우_입력!I15*1.0</f>
        <v/>
      </c>
      <c r="D5" s="29">
        <f>C5*3</f>
        <v/>
      </c>
      <c r="E5" s="34" t="inlineStr">
        <is>
          <t>표준</t>
        </is>
      </c>
    </row>
    <row r="6">
      <c r="A6" s="22" t="inlineStr">
        <is>
          <t>공격 (Aggressive · Frontier급)</t>
        </is>
      </c>
      <c r="B6" s="33" t="n">
        <v>1.5</v>
      </c>
      <c r="C6" s="29">
        <f>워크플로우_입력!I15*1.5</f>
        <v/>
      </c>
      <c r="D6" s="29">
        <f>C6*3</f>
        <v/>
      </c>
      <c r="E6" s="34" t="inlineStr"/>
    </row>
    <row r="7"/>
    <row r="8"/>
    <row r="9">
      <c r="A9" s="18" t="inlineStr">
        <is>
          <t>선택 시나리오 1년 절감 (만원)</t>
        </is>
      </c>
      <c r="B9" s="35">
        <f>IFERROR(INDEX(C4:C6,MATCH(TRUE,E4:E6&lt;&gt;"",0)),C5)</f>
        <v/>
      </c>
    </row>
  </sheetData>
  <mergeCells count="1">
    <mergeCell ref="A1:E1"/>
  </mergeCells>
  <conditionalFormatting sqref="A4:E6">
    <cfRule type="expression" priority="1" dxfId="0">
      <formula>$E4&lt;&gt;""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tabColor rgb="00B91C1C"/>
    <outlinePr summaryBelow="1" summaryRight="1"/>
    <pageSetUpPr/>
  </sheetPr>
  <dimension ref="A1:D9"/>
  <sheetViews>
    <sheetView workbookViewId="0">
      <selection activeCell="A1" sqref="A1"/>
    </sheetView>
  </sheetViews>
  <sheetFormatPr baseColWidth="8" defaultRowHeight="15"/>
  <cols>
    <col width="40" customWidth="1" min="1" max="1"/>
    <col width="22" customWidth="1" min="2" max="2"/>
    <col width="16" customWidth="1" min="3" max="3"/>
    <col width="36" customWidth="1" min="4" max="4"/>
  </cols>
  <sheetData>
    <row r="1">
      <c r="A1" s="13" t="inlineStr">
        <is>
          <t>AI 도입 투자 비용 (만원)</t>
        </is>
      </c>
    </row>
    <row r="2"/>
    <row r="3">
      <c r="A3" s="20" t="inlineStr">
        <is>
          <t>항목</t>
        </is>
      </c>
      <c r="B3" s="20" t="inlineStr">
        <is>
          <t>유형</t>
        </is>
      </c>
      <c r="C3" s="20" t="inlineStr">
        <is>
          <t>금액 (만원)</t>
        </is>
      </c>
      <c r="D3" s="20" t="inlineStr">
        <is>
          <t>비고</t>
        </is>
      </c>
    </row>
    <row r="4" ht="30" customHeight="1">
      <c r="A4" s="22" t="inlineStr">
        <is>
          <t>라이선스 (M365 Copilot, ChatGPT Enterprise 등)</t>
        </is>
      </c>
      <c r="B4" s="21" t="inlineStr">
        <is>
          <t>연간 (Recurring)</t>
        </is>
      </c>
      <c r="C4" s="36" t="n">
        <v>18000</v>
      </c>
      <c r="D4" s="37" t="inlineStr">
        <is>
          <t>직원 수×연 라이선스 단가. 한국 B2B 평균 5천만~3억.</t>
        </is>
      </c>
    </row>
    <row r="5" ht="30" customHeight="1">
      <c r="A5" s="22" t="inlineStr">
        <is>
          <t>컨설팅 (전략·진단·재설계)</t>
        </is>
      </c>
      <c r="B5" s="21" t="inlineStr">
        <is>
          <t>일회성 (One-off)</t>
        </is>
      </c>
      <c r="C5" s="36" t="n">
        <v>15000</v>
      </c>
      <c r="D5" s="37" t="inlineStr">
        <is>
          <t>ITCL식 4-단계 컨설팅 표준 단가.</t>
        </is>
      </c>
    </row>
    <row r="6" ht="30" customHeight="1">
      <c r="A6" s="22" t="inlineStr">
        <is>
          <t>변화관리·교육</t>
        </is>
      </c>
      <c r="B6" s="21" t="inlineStr">
        <is>
          <t>연간 (Recurring)</t>
        </is>
      </c>
      <c r="C6" s="36" t="n">
        <v>8000</v>
      </c>
      <c r="D6" s="37" t="inlineStr">
        <is>
          <t>Agent Boss 양성, 매니저 모델링 캠페인.</t>
        </is>
      </c>
    </row>
    <row r="7" ht="30" customHeight="1">
      <c r="A7" s="22" t="inlineStr">
        <is>
          <t>인프라 (게이트웨이·ID·데이터 통합)</t>
        </is>
      </c>
      <c r="B7" s="21" t="inlineStr">
        <is>
          <t>일회성 (One-off)</t>
        </is>
      </c>
      <c r="C7" s="36" t="n">
        <v>12000</v>
      </c>
      <c r="D7" s="37" t="inlineStr">
        <is>
          <t>망분리 환경 가산. 일반 환경은 60% 수준.</t>
        </is>
      </c>
    </row>
    <row r="8">
      <c r="A8" s="38" t="inlineStr">
        <is>
          <t>합계 (1년차 — 전체)</t>
        </is>
      </c>
      <c r="B8" s="10" t="n"/>
      <c r="C8" s="39">
        <f>SUM(C4:C7)</f>
        <v/>
      </c>
      <c r="D8" s="10" t="n"/>
    </row>
    <row r="9">
      <c r="A9" s="38" t="inlineStr">
        <is>
          <t>Recurring (연간 반복 — 라이선스+변화관리)</t>
        </is>
      </c>
      <c r="B9" s="10" t="n"/>
      <c r="C9" s="40">
        <f>C4+C6</f>
        <v/>
      </c>
      <c r="D9" s="10" t="n"/>
    </row>
  </sheetData>
  <mergeCells count="1">
    <mergeCell ref="A1:D1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tabColor rgb="00047857"/>
    <outlinePr summaryBelow="1" summaryRight="1"/>
    <pageSetUpPr/>
  </sheetPr>
  <dimension ref="A1:E14"/>
  <sheetViews>
    <sheetView workbookViewId="0">
      <selection activeCell="A1" sqref="A1"/>
    </sheetView>
  </sheetViews>
  <sheetFormatPr baseColWidth="8" defaultRowHeight="15"/>
  <cols>
    <col width="32" customWidth="1" min="1" max="1"/>
    <col width="16" customWidth="1" min="2" max="2"/>
    <col width="16" customWidth="1" min="3" max="3"/>
    <col width="16" customWidth="1" min="4" max="4"/>
    <col width="18" customWidth="1" min="5" max="5"/>
  </cols>
  <sheetData>
    <row r="1">
      <c r="A1" s="13" t="inlineStr">
        <is>
          <t>1년 / 3년 효과 분석 (Standard 시나리오 기준)</t>
        </is>
      </c>
    </row>
    <row r="2"/>
    <row r="3">
      <c r="A3" s="20" t="inlineStr">
        <is>
          <t>항목</t>
        </is>
      </c>
      <c r="B3" s="20" t="inlineStr">
        <is>
          <t>1년차</t>
        </is>
      </c>
      <c r="C3" s="20" t="inlineStr">
        <is>
          <t>2년차</t>
        </is>
      </c>
      <c r="D3" s="20" t="inlineStr">
        <is>
          <t>3년차</t>
        </is>
      </c>
      <c r="E3" s="20" t="inlineStr">
        <is>
          <t>3년 누적</t>
        </is>
      </c>
    </row>
    <row r="4">
      <c r="A4" s="41" t="inlineStr">
        <is>
          <t>절감 (Savings)</t>
        </is>
      </c>
      <c r="B4" s="29">
        <f>시나리오_비교!C5</f>
        <v/>
      </c>
      <c r="C4" s="29">
        <f>시나리오_비교!C5</f>
        <v/>
      </c>
      <c r="D4" s="29">
        <f>시나리오_비교!C5</f>
        <v/>
      </c>
      <c r="E4" s="29">
        <f>SUM(B4:D4)</f>
        <v/>
      </c>
    </row>
    <row r="5">
      <c r="A5" s="42" t="inlineStr">
        <is>
          <t>비용 (Cost)</t>
        </is>
      </c>
      <c r="B5" s="43">
        <f>투자비용!C8</f>
        <v/>
      </c>
      <c r="C5" s="43">
        <f>투자비용!C9</f>
        <v/>
      </c>
      <c r="D5" s="43">
        <f>투자비용!C9</f>
        <v/>
      </c>
      <c r="E5" s="43">
        <f>SUM(B5:D5)</f>
        <v/>
      </c>
    </row>
    <row r="6">
      <c r="A6" s="8" t="inlineStr">
        <is>
          <t>순효과 (Net = 절감 - 비용)</t>
        </is>
      </c>
      <c r="B6" s="44">
        <f>B4-B5</f>
        <v/>
      </c>
      <c r="C6" s="44">
        <f>C4-C5</f>
        <v/>
      </c>
      <c r="D6" s="44">
        <f>D4-D5</f>
        <v/>
      </c>
      <c r="E6" s="44">
        <f>SUM(B6:D6)</f>
        <v/>
      </c>
    </row>
    <row r="7">
      <c r="A7" s="8" t="inlineStr">
        <is>
          <t>누적 순효과 (Cumulative Net)</t>
        </is>
      </c>
      <c r="B7" s="45">
        <f>B6</f>
        <v/>
      </c>
      <c r="C7" s="45">
        <f>B7+C6</f>
        <v/>
      </c>
      <c r="D7" s="45">
        <f>C7+D6</f>
        <v/>
      </c>
      <c r="E7" s="45">
        <f>D7</f>
        <v/>
      </c>
    </row>
    <row r="8"/>
    <row r="9"/>
    <row r="10">
      <c r="A10" s="3" t="inlineStr">
        <is>
          <t>ROI 핵심 지표</t>
        </is>
      </c>
    </row>
    <row r="11">
      <c r="A11" s="22" t="inlineStr">
        <is>
          <t>ROI % (1년차)</t>
        </is>
      </c>
      <c r="B11" s="46">
        <f>IFERROR((B4-B5)/B5*100,0)</f>
        <v/>
      </c>
      <c r="C11" s="10" t="n"/>
      <c r="D11" s="10" t="n"/>
      <c r="E11" s="10" t="n"/>
    </row>
    <row r="12">
      <c r="A12" s="22" t="inlineStr">
        <is>
          <t>ROI % (3년 누적)</t>
        </is>
      </c>
      <c r="B12" s="47">
        <f>IFERROR((E4-E5)/E5*100,0)</f>
        <v/>
      </c>
      <c r="C12" s="10" t="n"/>
      <c r="D12" s="10" t="n"/>
      <c r="E12" s="10" t="n"/>
    </row>
    <row r="13">
      <c r="A13" s="22" t="inlineStr">
        <is>
          <t>Payback (개월)</t>
        </is>
      </c>
      <c r="B13" s="48">
        <f>IFERROR(B5/(B4/12),0)</f>
        <v/>
      </c>
      <c r="C13" s="10" t="n"/>
      <c r="D13" s="10" t="n"/>
      <c r="E13" s="10" t="n"/>
    </row>
    <row r="14">
      <c r="A14" s="22" t="inlineStr">
        <is>
          <t>Break-even Year</t>
        </is>
      </c>
      <c r="B14" s="49">
        <f>IF(B7&gt;=0,1,IF(C7&gt;=0,2,IF(D7&gt;=0,3,"&gt;3년")))</f>
        <v/>
      </c>
      <c r="C14" s="10" t="n"/>
      <c r="D14" s="10" t="n"/>
      <c r="E14" s="10" t="n"/>
    </row>
  </sheetData>
  <mergeCells count="2">
    <mergeCell ref="A1:E1"/>
    <mergeCell ref="A10:E10"/>
  </mergeCells>
  <pageMargins left="0.75" right="0.75" top="1" bottom="1" header="0.5" footer="0.5"/>
  <drawing xmlns:r="http://schemas.openxmlformats.org/officeDocument/2006/relationships" r:id="rId1"/>
</worksheet>
</file>

<file path=xl/worksheets/sheet7.xml><?xml version="1.0" encoding="utf-8"?>
<worksheet xmlns="http://schemas.openxmlformats.org/spreadsheetml/2006/main">
  <sheetPr>
    <tabColor rgb="00DBEAFE"/>
    <outlinePr summaryBelow="1" summaryRight="1"/>
    <pageSetUpPr/>
  </sheetPr>
  <dimension ref="A1:E20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4" customWidth="1" min="2" max="2"/>
    <col width="28" customWidth="1" min="3" max="3"/>
    <col width="16" customWidth="1" min="4" max="4"/>
    <col width="24" customWidth="1" min="5" max="5"/>
  </cols>
  <sheetData>
    <row r="1">
      <c r="A1" s="13" t="inlineStr">
        <is>
          <t>글로벌 Frontier Firm 벤치마크</t>
        </is>
      </c>
    </row>
    <row r="2"/>
    <row r="3">
      <c r="A3" s="20" t="inlineStr">
        <is>
          <t>회사</t>
        </is>
      </c>
      <c r="B3" s="20" t="inlineStr">
        <is>
          <t>산업</t>
        </is>
      </c>
      <c r="C3" s="20" t="inlineStr">
        <is>
          <t>지표</t>
        </is>
      </c>
      <c r="D3" s="20" t="inlineStr">
        <is>
          <t>값</t>
        </is>
      </c>
      <c r="E3" s="20" t="inlineStr">
        <is>
          <t>출처</t>
        </is>
      </c>
    </row>
    <row r="4">
      <c r="A4" s="7" t="inlineStr">
        <is>
          <t>BNY</t>
        </is>
      </c>
      <c r="B4" s="21" t="inlineStr">
        <is>
          <t>금융</t>
        </is>
      </c>
      <c r="C4" s="9" t="inlineStr">
        <is>
          <t>Investigation 업무 절감</t>
        </is>
      </c>
      <c r="D4" s="50" t="inlineStr">
        <is>
          <t>−80%</t>
        </is>
      </c>
      <c r="E4" s="37" t="inlineStr">
        <is>
          <t>BNY case (2026 WTI)</t>
        </is>
      </c>
    </row>
    <row r="5">
      <c r="A5" s="7" t="inlineStr">
        <is>
          <t>BNY</t>
        </is>
      </c>
      <c r="B5" s="21" t="inlineStr">
        <is>
          <t>금융</t>
        </is>
      </c>
      <c r="C5" s="9" t="inlineStr">
        <is>
          <t>디지털 직원 운영 (사번)</t>
        </is>
      </c>
      <c r="D5" s="50" t="inlineStr">
        <is>
          <t>150명</t>
        </is>
      </c>
      <c r="E5" s="37" t="inlineStr">
        <is>
          <t>BNY case</t>
        </is>
      </c>
    </row>
    <row r="6">
      <c r="A6" s="7" t="inlineStr">
        <is>
          <t>Microsoft Cloud SC</t>
        </is>
      </c>
      <c r="B6" s="21" t="inlineStr">
        <is>
          <t>공급망</t>
        </is>
      </c>
      <c r="C6" s="9" t="inlineStr">
        <is>
          <t>워크플로우 재설계 절감</t>
        </is>
      </c>
      <c r="D6" s="50" t="inlineStr">
        <is>
          <t>32,200시간</t>
        </is>
      </c>
      <c r="E6" s="37" t="inlineStr">
        <is>
          <t>2026 WTI</t>
        </is>
      </c>
    </row>
    <row r="7">
      <c r="A7" s="7" t="inlineStr">
        <is>
          <t>Microsoft Sales</t>
        </is>
      </c>
      <c r="B7" s="21" t="inlineStr">
        <is>
          <t>영업</t>
        </is>
      </c>
      <c r="C7" s="9" t="inlineStr">
        <is>
          <t>수주율 상승 (Copilot)</t>
        </is>
      </c>
      <c r="D7" s="50" t="inlineStr">
        <is>
          <t>+20%</t>
        </is>
      </c>
      <c r="E7" s="37" t="inlineStr">
        <is>
          <t>MS internal</t>
        </is>
      </c>
    </row>
    <row r="8">
      <c r="A8" s="7" t="inlineStr">
        <is>
          <t>Microsoft Marketing</t>
        </is>
      </c>
      <c r="B8" s="21" t="inlineStr">
        <is>
          <t>마케팅</t>
        </is>
      </c>
      <c r="C8" s="9" t="inlineStr">
        <is>
          <t>캠페인 가속 (12주→3주)</t>
        </is>
      </c>
      <c r="D8" s="50" t="inlineStr">
        <is>
          <t>4× faster</t>
        </is>
      </c>
      <c r="E8" s="37" t="inlineStr">
        <is>
          <t>MS internal</t>
        </is>
      </c>
    </row>
    <row r="9">
      <c r="A9" s="7" t="inlineStr">
        <is>
          <t>Microsoft Legal</t>
        </is>
      </c>
      <c r="B9" s="21" t="inlineStr">
        <is>
          <t>법무</t>
        </is>
      </c>
      <c r="C9" s="9" t="inlineStr">
        <is>
          <t>규제 업무 가속</t>
        </is>
      </c>
      <c r="D9" s="50" t="inlineStr">
        <is>
          <t>+32%</t>
        </is>
      </c>
      <c r="E9" s="37" t="inlineStr">
        <is>
          <t>MS internal</t>
        </is>
      </c>
    </row>
    <row r="10">
      <c r="A10" s="7" t="inlineStr">
        <is>
          <t>Microsoft IT</t>
        </is>
      </c>
      <c r="B10" s="21" t="inlineStr">
        <is>
          <t>IT 헬프데스크</t>
        </is>
      </c>
      <c r="C10" s="9" t="inlineStr">
        <is>
          <t>자조 성공률 상승</t>
        </is>
      </c>
      <c r="D10" s="50" t="inlineStr">
        <is>
          <t>+36%</t>
        </is>
      </c>
      <c r="E10" s="37" t="inlineStr">
        <is>
          <t>MS internal</t>
        </is>
      </c>
    </row>
    <row r="11">
      <c r="A11" s="7" t="inlineStr">
        <is>
          <t>Microsoft Finance</t>
        </is>
      </c>
      <c r="B11" s="21" t="inlineStr">
        <is>
          <t>재무</t>
        </is>
      </c>
      <c r="C11" s="9" t="inlineStr">
        <is>
          <t>회수 시간 단축</t>
        </is>
      </c>
      <c r="D11" s="50" t="inlineStr">
        <is>
          <t>−60%</t>
        </is>
      </c>
      <c r="E11" s="37" t="inlineStr">
        <is>
          <t>MS internal</t>
        </is>
      </c>
    </row>
    <row r="12">
      <c r="A12" s="7" t="inlineStr">
        <is>
          <t>Microsoft CS</t>
        </is>
      </c>
      <c r="B12" s="21" t="inlineStr">
        <is>
          <t>고객 응대</t>
        </is>
      </c>
      <c r="C12" s="9" t="inlineStr">
        <is>
          <t>처리 시간 단축</t>
        </is>
      </c>
      <c r="D12" s="50" t="inlineStr">
        <is>
          <t>+11.5%</t>
        </is>
      </c>
      <c r="E12" s="37" t="inlineStr">
        <is>
          <t>MS internal</t>
        </is>
      </c>
    </row>
    <row r="13">
      <c r="A13" s="7" t="inlineStr">
        <is>
          <t>Eaton</t>
        </is>
      </c>
      <c r="B13" s="21" t="inlineStr">
        <is>
          <t>제조</t>
        </is>
      </c>
      <c r="C13" s="9" t="inlineStr">
        <is>
          <t>제품 설계 시간 단축</t>
        </is>
      </c>
      <c r="D13" s="50" t="inlineStr">
        <is>
          <t>−40%+</t>
        </is>
      </c>
      <c r="E13" s="37" t="inlineStr">
        <is>
          <t>Eaton case</t>
        </is>
      </c>
    </row>
    <row r="14">
      <c r="A14" s="7" t="inlineStr">
        <is>
          <t>Eaton</t>
        </is>
      </c>
      <c r="B14" s="21" t="inlineStr">
        <is>
          <t>제조</t>
        </is>
      </c>
      <c r="C14" s="9" t="inlineStr">
        <is>
          <t>SOP 작성 가속</t>
        </is>
      </c>
      <c r="D14" s="50" t="inlineStr">
        <is>
          <t>365×</t>
        </is>
      </c>
      <c r="E14" s="37" t="inlineStr">
        <is>
          <t>Eaton case</t>
        </is>
      </c>
    </row>
    <row r="15">
      <c r="A15" s="7" t="inlineStr">
        <is>
          <t>Levi's</t>
        </is>
      </c>
      <c r="B15" s="21" t="inlineStr">
        <is>
          <t>리테일</t>
        </is>
      </c>
      <c r="C15" s="9" t="inlineStr">
        <is>
          <t>1,100 SOPs 분석 (1일 만에)</t>
        </is>
      </c>
      <c r="D15" s="50" t="inlineStr">
        <is>
          <t>365×</t>
        </is>
      </c>
      <c r="E15" s="37" t="inlineStr">
        <is>
          <t>Levi's case</t>
        </is>
      </c>
    </row>
    <row r="16">
      <c r="A16" s="7" t="inlineStr">
        <is>
          <t>Ramp</t>
        </is>
      </c>
      <c r="B16" s="21" t="inlineStr">
        <is>
          <t>핀테크</t>
        </is>
      </c>
      <c r="C16" s="9" t="inlineStr">
        <is>
          <t>월간 영수증 처리·절감 시간</t>
        </is>
      </c>
      <c r="D16" s="50" t="inlineStr">
        <is>
          <t>30,000시간</t>
        </is>
      </c>
      <c r="E16" s="37" t="inlineStr">
        <is>
          <t>Ramp case</t>
        </is>
      </c>
    </row>
    <row r="17">
      <c r="A17" s="7" t="inlineStr">
        <is>
          <t>LinkedIn</t>
        </is>
      </c>
      <c r="B17" s="21" t="inlineStr">
        <is>
          <t>테크</t>
        </is>
      </c>
      <c r="C17" s="9" t="inlineStr">
        <is>
          <t>AI가 자동 수정한 dev build</t>
        </is>
      </c>
      <c r="D17" s="50" t="inlineStr">
        <is>
          <t>1/3+</t>
        </is>
      </c>
      <c r="E17" s="37" t="inlineStr">
        <is>
          <t>LinkedIn case</t>
        </is>
      </c>
    </row>
    <row r="18"/>
    <row r="19"/>
    <row r="20">
      <c r="A20" s="51" t="inlineStr">
        <is>
          <t>우리 조직 (1년차 ROI)</t>
        </is>
      </c>
      <c r="B20" s="10" t="n"/>
      <c r="C20" s="10" t="n"/>
      <c r="D20" s="52">
        <f>1년_3년_효과!B11</f>
        <v/>
      </c>
      <c r="E20" s="21" t="inlineStr">
        <is>
          <t>자가 진단</t>
        </is>
      </c>
    </row>
  </sheetData>
  <mergeCells count="1">
    <mergeCell ref="A1:E1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sheetData>
    <row r="1">
      <c r="A1" s="53" t="inlineStr">
        <is>
          <t>Helper sheet — chart input only</t>
        </is>
      </c>
    </row>
    <row r="2"/>
    <row r="3">
      <c r="A3" s="54" t="inlineStr">
        <is>
          <t>Year</t>
        </is>
      </c>
      <c r="B3" s="54" t="inlineStr">
        <is>
          <t>Savings</t>
        </is>
      </c>
      <c r="C3" s="54" t="inlineStr">
        <is>
          <t>Cost</t>
        </is>
      </c>
      <c r="D3" s="54" t="inlineStr">
        <is>
          <t>Net</t>
        </is>
      </c>
    </row>
    <row r="4">
      <c r="A4" s="54" t="inlineStr">
        <is>
          <t>1년</t>
        </is>
      </c>
      <c r="B4" s="54">
        <f>1년_3년_효과!B4</f>
        <v/>
      </c>
      <c r="C4" s="54">
        <f>1년_3년_효과!B5</f>
        <v/>
      </c>
      <c r="D4" s="54">
        <f>1년_3년_효과!B6</f>
        <v/>
      </c>
    </row>
    <row r="5">
      <c r="A5" s="54" t="inlineStr">
        <is>
          <t>2년</t>
        </is>
      </c>
      <c r="B5" s="54">
        <f>1년_3년_효과!C4</f>
        <v/>
      </c>
      <c r="C5" s="54">
        <f>1년_3년_효과!C5</f>
        <v/>
      </c>
      <c r="D5" s="54">
        <f>1년_3년_효과!C6</f>
        <v/>
      </c>
    </row>
    <row r="6">
      <c r="A6" s="54" t="inlineStr">
        <is>
          <t>3년</t>
        </is>
      </c>
      <c r="B6" s="54">
        <f>1년_3년_효과!D4</f>
        <v/>
      </c>
      <c r="C6" s="54">
        <f>1년_3년_효과!D5</f>
        <v/>
      </c>
      <c r="D6" s="54">
        <f>1년_3년_효과!D6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2026-05-09T23:55:34Z</dcterms:created>
  <dcterms:modified xmlns:dcterms="http://purl.org/dc/terms/" xmlns:xsi="http://www.w3.org/2001/XMLSchema-instance" xsi:type="dcterms:W3CDTF">2026-05-09T23:55:34Z</dcterms:modified>
</cp:coreProperties>
</file>